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95" windowHeight="6150" activeTab="0"/>
  </bookViews>
  <sheets>
    <sheet name="Hoja1" sheetId="1" r:id="rId1"/>
  </sheets>
  <definedNames>
    <definedName name="_xlnm.Print_Area" localSheetId="0">'Hoja1'!$A$15:$G$98</definedName>
  </definedNames>
  <calcPr calcMode="manual" fullCalcOnLoad="1"/>
</workbook>
</file>

<file path=xl/sharedStrings.xml><?xml version="1.0" encoding="utf-8"?>
<sst xmlns="http://schemas.openxmlformats.org/spreadsheetml/2006/main" count="70" uniqueCount="66">
  <si>
    <t>INGENIO:</t>
  </si>
  <si>
    <t>FECHA:</t>
  </si>
  <si>
    <t>SEMILLA (MENOS)</t>
  </si>
  <si>
    <t xml:space="preserve"> </t>
  </si>
  <si>
    <t>SUPERFICIE (HA)</t>
  </si>
  <si>
    <t>CICLO</t>
  </si>
  <si>
    <t xml:space="preserve"> ESTIMADO DE CAMPO</t>
  </si>
  <si>
    <t xml:space="preserve"> CAÑA BRUTA A INDUSTRIALIZAR</t>
  </si>
  <si>
    <t>TON</t>
  </si>
  <si>
    <t xml:space="preserve"> PLANTAS</t>
  </si>
  <si>
    <t xml:space="preserve"> SOCAS</t>
  </si>
  <si>
    <t xml:space="preserve"> RESOCAS</t>
  </si>
  <si>
    <t>FECHA DE INICIO</t>
  </si>
  <si>
    <t>TERMINACION</t>
  </si>
  <si>
    <t>DIAS DE ZAFRA</t>
  </si>
  <si>
    <t>CAÑA A INDUSTRIALIZAR (TON)</t>
  </si>
  <si>
    <t>SEMANAL</t>
  </si>
  <si>
    <t>ACUMULADO</t>
  </si>
  <si>
    <t xml:space="preserve">     NOMBRE</t>
  </si>
  <si>
    <t xml:space="preserve">     PUESTO</t>
  </si>
  <si>
    <t xml:space="preserve">     FIRMA</t>
  </si>
  <si>
    <t>( - ) CAÑA OTROS FINES</t>
  </si>
  <si>
    <t>( - ) CAÑA A DERIVAR</t>
  </si>
  <si>
    <t>( + ) CAÑA LIBRE</t>
  </si>
  <si>
    <t>X</t>
  </si>
  <si>
    <t xml:space="preserve"> SUMAS CAÑA CONTRATADA</t>
  </si>
  <si>
    <t>FECHA DE CORTE SEMANA</t>
  </si>
  <si>
    <t>( + ) CAÑA DE OTROS INGENIOS</t>
  </si>
  <si>
    <t>COSECHABLE</t>
  </si>
  <si>
    <t>( = ) TOTAL CAÑA A MOLER</t>
  </si>
  <si>
    <t xml:space="preserve"> RECOMENDACIONES:</t>
  </si>
  <si>
    <t xml:space="preserve"> 1.- ANOTAR LOS DATOS DE MOLIENDA DE LA PRIMERA Y ULTIMA SEMANA DE LA ZAFRA AUNQUE CORRESPONDAN A 1 A 6 DIAS,</t>
  </si>
  <si>
    <t xml:space="preserve">      ES DECIR, QUE NO SEA UNA SEMANA COMPLETA</t>
  </si>
  <si>
    <t xml:space="preserve"> 2.- UBICAR LA PRIMERA SEMANA DE MOLIENDA EN LA FECHA QUE CORRESPONDA.</t>
  </si>
  <si>
    <t>( - ) CAÑA QUEDADA/DIFERIDA</t>
  </si>
  <si>
    <t>REFINADO</t>
  </si>
  <si>
    <t>ESTANDAR</t>
  </si>
  <si>
    <t>BLANCO DIRECTO</t>
  </si>
  <si>
    <t>MASCABADO</t>
  </si>
  <si>
    <t>TOTAL</t>
  </si>
  <si>
    <t>CLASE</t>
  </si>
  <si>
    <t>TONELADAS</t>
  </si>
  <si>
    <t>SECTOR INDUSTRIAL</t>
  </si>
  <si>
    <t>SECTOR CAÑERO</t>
  </si>
  <si>
    <t>ZAFRA 2011/12</t>
  </si>
  <si>
    <t>INDUSTRIALI- ZABLE</t>
  </si>
  <si>
    <t>RENDIMIENTO INDUSTRIA- LIZABLE TON/HA</t>
  </si>
  <si>
    <t>CAÑA INDUSTRIALI -ZABLE TON</t>
  </si>
  <si>
    <t xml:space="preserve"> ESTIMADO DE FÁBRICA</t>
  </si>
  <si>
    <t xml:space="preserve"> RENDIMIENTO DE FÁBRICA</t>
  </si>
  <si>
    <t xml:space="preserve"> AZUCAR FÍSICA (REAL) A PRODUCIR</t>
  </si>
  <si>
    <t xml:space="preserve"> PERÍODO DE ZAFRA</t>
  </si>
  <si>
    <t xml:space="preserve"> PROGRAMA SEMANAL DE PRODUCCIÓN</t>
  </si>
  <si>
    <t>RENDIMIENTO DE FÁBRICA (%)</t>
  </si>
  <si>
    <t>PRODUCCION DE AZÚCAR (TON)</t>
  </si>
  <si>
    <t>FORMULÓ:</t>
  </si>
  <si>
    <t>REVISÓ:</t>
  </si>
  <si>
    <t>VALIDÓ:</t>
  </si>
  <si>
    <t>COMITÉ DE PRODUCCIÓN Y CALIDAD CAÑERA</t>
  </si>
  <si>
    <t xml:space="preserve"> 3.- UBICAR LA ÚLTIMA SEMANA DE MOLIENDA EN LA FECHA DE TERMINACIÓN DE CORRIDA QUE CORRESPONDA, AUNQUE SOLO</t>
  </si>
  <si>
    <t xml:space="preserve">       SEA DE 1 A 6 DÍAS. NO SUMAR LOS DATOS DE 2 SEMANAS.</t>
  </si>
  <si>
    <t>Comité Nacional para el Desarrollo Sustentable de la Caña de Azúcar</t>
  </si>
  <si>
    <t>PRIMER ESTIMADO DE PRODUCCIÓN</t>
  </si>
  <si>
    <t>%</t>
  </si>
  <si>
    <t xml:space="preserve">       Y ESTOS SE REALIZARÁN EN AUTOMÁTICO.</t>
  </si>
  <si>
    <t xml:space="preserve"> 4.- PARA VER LOS CAMBIOS DE LAS CELDAS PROTEGIDAS CON FÓRMULAS, SIMPLEMENTE GUARDE EL ARCHIVO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</si>
</sst>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dd/mm/yyyy;@"/>
    <numFmt numFmtId="166" formatCode="[$-80A]d&quot; de &quot;mmmm&quot; de &quot;yyyy;@"/>
    <numFmt numFmtId="167" formatCode="yyyy\-mm\-dd;@"/>
    <numFmt numFmtId="168" formatCode="#,##0.000"/>
    <numFmt numFmtId="169" formatCode="#,##0.0"/>
    <numFmt numFmtId="170" formatCode="#,##0.0000"/>
  </numFmts>
  <fonts count="57">
    <font>
      <sz val="10"/>
      <name val="Arial"/>
      <family val="0"/>
    </font>
    <font>
      <sz val="7"/>
      <name val="Century Gothic"/>
      <family val="2"/>
    </font>
    <font>
      <b/>
      <sz val="7"/>
      <name val="Century Gothic"/>
      <family val="2"/>
    </font>
    <font>
      <sz val="8"/>
      <name val="Arial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7"/>
      <color indexed="1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entury Gothic"/>
      <family val="2"/>
    </font>
    <font>
      <sz val="12"/>
      <color indexed="9"/>
      <name val="Arial"/>
      <family val="2"/>
    </font>
    <font>
      <b/>
      <sz val="14"/>
      <color indexed="9"/>
      <name val="Century Gothic"/>
      <family val="2"/>
    </font>
    <font>
      <b/>
      <sz val="9"/>
      <color indexed="60"/>
      <name val="Century Gothic"/>
      <family val="2"/>
    </font>
    <font>
      <b/>
      <sz val="7"/>
      <color indexed="60"/>
      <name val="Century Gothic"/>
      <family val="2"/>
    </font>
    <font>
      <b/>
      <sz val="7"/>
      <color indexed="10"/>
      <name val="Century Gothic"/>
      <family val="2"/>
    </font>
    <font>
      <sz val="7"/>
      <color indexed="10"/>
      <name val="Century Gothic"/>
      <family val="2"/>
    </font>
    <font>
      <sz val="7"/>
      <color indexed="47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  <font>
      <b/>
      <sz val="14"/>
      <color theme="0"/>
      <name val="Century Gothic"/>
      <family val="2"/>
    </font>
    <font>
      <b/>
      <sz val="7"/>
      <color theme="9" tint="-0.4999699890613556"/>
      <name val="Century Gothic"/>
      <family val="2"/>
    </font>
    <font>
      <b/>
      <sz val="7"/>
      <color rgb="FFFF0000"/>
      <name val="Century Gothic"/>
      <family val="2"/>
    </font>
    <font>
      <sz val="7"/>
      <color rgb="FFFF0000"/>
      <name val="Century Gothic"/>
      <family val="2"/>
    </font>
    <font>
      <b/>
      <sz val="12"/>
      <color theme="0"/>
      <name val="Century Gothic"/>
      <family val="2"/>
    </font>
    <font>
      <b/>
      <sz val="9"/>
      <color theme="9" tint="-0.4999699890613556"/>
      <name val="Century Gothic"/>
      <family val="2"/>
    </font>
    <font>
      <sz val="7"/>
      <color theme="9" tint="0.7999799847602844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" fillId="33" borderId="10" xfId="0" applyFont="1" applyFill="1" applyBorder="1" applyAlignment="1">
      <alignment vertical="center"/>
    </xf>
    <xf numFmtId="165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Continuous" vertical="center"/>
    </xf>
    <xf numFmtId="0" fontId="1" fillId="33" borderId="12" xfId="0" applyFont="1" applyFill="1" applyBorder="1" applyAlignment="1">
      <alignment horizontal="centerContinuous" vertical="center"/>
    </xf>
    <xf numFmtId="0" fontId="1" fillId="33" borderId="13" xfId="0" applyFont="1" applyFill="1" applyBorder="1" applyAlignment="1">
      <alignment horizontal="centerContinuous" vertical="center"/>
    </xf>
    <xf numFmtId="0" fontId="1" fillId="33" borderId="10" xfId="0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4" fontId="1" fillId="0" borderId="14" xfId="0" applyNumberFormat="1" applyFont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 applyProtection="1">
      <alignment horizontal="center" vertical="center"/>
      <protection locked="0"/>
    </xf>
    <xf numFmtId="4" fontId="1" fillId="0" borderId="16" xfId="0" applyNumberFormat="1" applyFont="1" applyBorder="1" applyAlignment="1" applyProtection="1">
      <alignment horizontal="center" vertical="center"/>
      <protection locked="0"/>
    </xf>
    <xf numFmtId="4" fontId="1" fillId="1" borderId="14" xfId="0" applyNumberFormat="1" applyFont="1" applyFill="1" applyBorder="1" applyAlignment="1">
      <alignment horizontal="center" vertical="center"/>
    </xf>
    <xf numFmtId="4" fontId="1" fillId="1" borderId="15" xfId="0" applyNumberFormat="1" applyFont="1" applyFill="1" applyBorder="1" applyAlignment="1">
      <alignment horizontal="center" vertical="center"/>
    </xf>
    <xf numFmtId="4" fontId="1" fillId="34" borderId="16" xfId="0" applyNumberFormat="1" applyFont="1" applyFill="1" applyBorder="1" applyAlignment="1">
      <alignment horizontal="center" vertical="center"/>
    </xf>
    <xf numFmtId="3" fontId="1" fillId="34" borderId="16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33" borderId="19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165" fontId="1" fillId="33" borderId="14" xfId="0" applyNumberFormat="1" applyFont="1" applyFill="1" applyBorder="1" applyAlignment="1">
      <alignment horizontal="center" vertical="center"/>
    </xf>
    <xf numFmtId="165" fontId="1" fillId="33" borderId="15" xfId="0" applyNumberFormat="1" applyFont="1" applyFill="1" applyBorder="1" applyAlignment="1">
      <alignment horizontal="center" vertical="center"/>
    </xf>
    <xf numFmtId="165" fontId="1" fillId="33" borderId="16" xfId="0" applyNumberFormat="1" applyFont="1" applyFill="1" applyBorder="1" applyAlignment="1">
      <alignment horizontal="center" vertical="center"/>
    </xf>
    <xf numFmtId="3" fontId="1" fillId="0" borderId="14" xfId="0" applyNumberFormat="1" applyFont="1" applyBorder="1" applyAlignment="1" applyProtection="1">
      <alignment horizontal="center" vertical="center"/>
      <protection locked="0"/>
    </xf>
    <xf numFmtId="3" fontId="1" fillId="0" borderId="15" xfId="0" applyNumberFormat="1" applyFont="1" applyBorder="1" applyAlignment="1" applyProtection="1">
      <alignment horizontal="center" vertical="center"/>
      <protection locked="0"/>
    </xf>
    <xf numFmtId="3" fontId="1" fillId="0" borderId="16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Continuous" vertical="center"/>
      <protection locked="0"/>
    </xf>
    <xf numFmtId="166" fontId="1" fillId="0" borderId="21" xfId="0" applyNumberFormat="1" applyFont="1" applyBorder="1" applyAlignment="1" applyProtection="1">
      <alignment horizontal="centerContinuous" vertical="center"/>
      <protection locked="0"/>
    </xf>
    <xf numFmtId="0" fontId="1" fillId="0" borderId="21" xfId="0" applyFont="1" applyBorder="1" applyAlignment="1" applyProtection="1">
      <alignment horizontal="centerContinuous" vertical="center"/>
      <protection locked="0"/>
    </xf>
    <xf numFmtId="165" fontId="1" fillId="0" borderId="22" xfId="0" applyNumberFormat="1" applyFont="1" applyBorder="1" applyAlignment="1" applyProtection="1">
      <alignment horizontal="center" vertical="center"/>
      <protection locked="0"/>
    </xf>
    <xf numFmtId="165" fontId="1" fillId="0" borderId="23" xfId="0" applyNumberFormat="1" applyFont="1" applyBorder="1" applyAlignment="1" applyProtection="1">
      <alignment horizontal="center" vertical="center"/>
      <protection locked="0"/>
    </xf>
    <xf numFmtId="3" fontId="1" fillId="0" borderId="22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1" fillId="33" borderId="24" xfId="0" applyFont="1" applyFill="1" applyBorder="1" applyAlignment="1">
      <alignment vertical="center"/>
    </xf>
    <xf numFmtId="0" fontId="1" fillId="33" borderId="25" xfId="0" applyFont="1" applyFill="1" applyBorder="1" applyAlignment="1">
      <alignment vertical="center"/>
    </xf>
    <xf numFmtId="0" fontId="1" fillId="33" borderId="26" xfId="0" applyFont="1" applyFill="1" applyBorder="1" applyAlignment="1">
      <alignment vertical="center"/>
    </xf>
    <xf numFmtId="0" fontId="1" fillId="0" borderId="27" xfId="0" applyFont="1" applyBorder="1" applyAlignment="1">
      <alignment horizontal="centerContinuous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Continuous" vertical="center"/>
    </xf>
    <xf numFmtId="0" fontId="1" fillId="0" borderId="30" xfId="0" applyFont="1" applyBorder="1" applyAlignment="1">
      <alignment horizontal="centerContinuous" vertical="center"/>
    </xf>
    <xf numFmtId="4" fontId="1" fillId="35" borderId="31" xfId="0" applyNumberFormat="1" applyFont="1" applyFill="1" applyBorder="1" applyAlignment="1">
      <alignment horizontal="center" vertical="center"/>
    </xf>
    <xf numFmtId="4" fontId="1" fillId="35" borderId="32" xfId="0" applyNumberFormat="1" applyFont="1" applyFill="1" applyBorder="1" applyAlignment="1" applyProtection="1">
      <alignment horizontal="center" vertical="center"/>
      <protection locked="0"/>
    </xf>
    <xf numFmtId="4" fontId="1" fillId="35" borderId="33" xfId="0" applyNumberFormat="1" applyFont="1" applyFill="1" applyBorder="1" applyAlignment="1" applyProtection="1">
      <alignment horizontal="center" vertical="center"/>
      <protection locked="0"/>
    </xf>
    <xf numFmtId="4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Continuous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Continuous" vertical="center"/>
      <protection locked="0"/>
    </xf>
    <xf numFmtId="0" fontId="1" fillId="0" borderId="34" xfId="0" applyFont="1" applyBorder="1" applyAlignment="1" applyProtection="1">
      <alignment horizontal="centerContinuous" vertical="center"/>
      <protection locked="0"/>
    </xf>
    <xf numFmtId="0" fontId="1" fillId="0" borderId="35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6" xfId="0" applyFont="1" applyFill="1" applyBorder="1" applyAlignment="1" applyProtection="1">
      <alignment horizontal="centerContinuous" vertical="center"/>
      <protection locked="0"/>
    </xf>
    <xf numFmtId="165" fontId="1" fillId="0" borderId="0" xfId="0" applyNumberFormat="1" applyFont="1" applyAlignment="1">
      <alignment vertical="center"/>
    </xf>
    <xf numFmtId="165" fontId="0" fillId="0" borderId="0" xfId="0" applyNumberForma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Continuous" vertical="center"/>
      <protection locked="0"/>
    </xf>
    <xf numFmtId="0" fontId="1" fillId="0" borderId="0" xfId="0" applyFont="1" applyBorder="1" applyAlignment="1">
      <alignment vertical="center"/>
    </xf>
    <xf numFmtId="0" fontId="1" fillId="0" borderId="37" xfId="0" applyFont="1" applyBorder="1" applyAlignment="1" applyProtection="1">
      <alignment vertical="center"/>
      <protection locked="0"/>
    </xf>
    <xf numFmtId="0" fontId="1" fillId="33" borderId="38" xfId="0" applyFont="1" applyFill="1" applyBorder="1" applyAlignment="1">
      <alignment vertical="center"/>
    </xf>
    <xf numFmtId="0" fontId="1" fillId="33" borderId="39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1" fillId="33" borderId="38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49" fillId="36" borderId="12" xfId="0" applyFont="1" applyFill="1" applyBorder="1" applyAlignment="1" applyProtection="1">
      <alignment horizontal="centerContinuous" vertical="center"/>
      <protection locked="0"/>
    </xf>
    <xf numFmtId="0" fontId="50" fillId="36" borderId="12" xfId="0" applyFont="1" applyFill="1" applyBorder="1" applyAlignment="1" applyProtection="1">
      <alignment horizontal="centerContinuous" vertical="center"/>
      <protection locked="0"/>
    </xf>
    <xf numFmtId="0" fontId="50" fillId="36" borderId="13" xfId="0" applyFont="1" applyFill="1" applyBorder="1" applyAlignment="1" applyProtection="1">
      <alignment horizontal="centerContinuous" vertical="center"/>
      <protection locked="0"/>
    </xf>
    <xf numFmtId="0" fontId="51" fillId="7" borderId="36" xfId="0" applyFont="1" applyFill="1" applyBorder="1" applyAlignment="1" applyProtection="1">
      <alignment horizontal="centerContinuous" vertical="center"/>
      <protection locked="0"/>
    </xf>
    <xf numFmtId="0" fontId="51" fillId="7" borderId="40" xfId="0" applyFont="1" applyFill="1" applyBorder="1" applyAlignment="1" applyProtection="1">
      <alignment horizontal="centerContinuous" vertical="center"/>
      <protection locked="0"/>
    </xf>
    <xf numFmtId="0" fontId="51" fillId="7" borderId="35" xfId="0" applyFont="1" applyFill="1" applyBorder="1" applyAlignment="1" applyProtection="1">
      <alignment horizontal="centerContinuous" vertical="center"/>
      <protection locked="0"/>
    </xf>
    <xf numFmtId="0" fontId="51" fillId="7" borderId="41" xfId="0" applyFont="1" applyFill="1" applyBorder="1" applyAlignment="1" applyProtection="1">
      <alignment horizontal="centerContinuous" vertical="center"/>
      <protection locked="0"/>
    </xf>
    <xf numFmtId="0" fontId="52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54" fillId="36" borderId="11" xfId="0" applyFont="1" applyFill="1" applyBorder="1" applyAlignment="1" applyProtection="1">
      <alignment horizontal="centerContinuous" vertical="center"/>
      <protection/>
    </xf>
    <xf numFmtId="0" fontId="4" fillId="0" borderId="36" xfId="0" applyFont="1" applyFill="1" applyBorder="1" applyAlignment="1" applyProtection="1">
      <alignment horizontal="centerContinuous" vertical="center"/>
      <protection/>
    </xf>
    <xf numFmtId="0" fontId="55" fillId="7" borderId="42" xfId="0" applyFont="1" applyFill="1" applyBorder="1" applyAlignment="1" applyProtection="1">
      <alignment horizontal="centerContinuous" vertical="center"/>
      <protection/>
    </xf>
    <xf numFmtId="0" fontId="55" fillId="7" borderId="43" xfId="0" applyFont="1" applyFill="1" applyBorder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3" fontId="1" fillId="37" borderId="14" xfId="0" applyNumberFormat="1" applyFont="1" applyFill="1" applyBorder="1" applyAlignment="1">
      <alignment horizontal="center" vertical="center"/>
    </xf>
    <xf numFmtId="3" fontId="1" fillId="37" borderId="15" xfId="0" applyNumberFormat="1" applyFont="1" applyFill="1" applyBorder="1" applyAlignment="1">
      <alignment horizontal="center" vertical="center"/>
    </xf>
    <xf numFmtId="3" fontId="1" fillId="37" borderId="16" xfId="0" applyNumberFormat="1" applyFont="1" applyFill="1" applyBorder="1" applyAlignment="1">
      <alignment horizontal="center" vertical="center"/>
    </xf>
    <xf numFmtId="4" fontId="1" fillId="37" borderId="14" xfId="0" applyNumberFormat="1" applyFont="1" applyFill="1" applyBorder="1" applyAlignment="1">
      <alignment horizontal="center" vertical="center"/>
    </xf>
    <xf numFmtId="4" fontId="1" fillId="37" borderId="15" xfId="0" applyNumberFormat="1" applyFont="1" applyFill="1" applyBorder="1" applyAlignment="1">
      <alignment horizontal="center" vertical="center"/>
    </xf>
    <xf numFmtId="4" fontId="1" fillId="37" borderId="16" xfId="0" applyNumberFormat="1" applyFont="1" applyFill="1" applyBorder="1" applyAlignment="1">
      <alignment horizontal="center" vertical="center"/>
    </xf>
    <xf numFmtId="3" fontId="1" fillId="37" borderId="19" xfId="0" applyNumberFormat="1" applyFont="1" applyFill="1" applyBorder="1" applyAlignment="1">
      <alignment horizontal="centerContinuous" vertical="center"/>
    </xf>
    <xf numFmtId="0" fontId="1" fillId="37" borderId="17" xfId="0" applyFont="1" applyFill="1" applyBorder="1" applyAlignment="1">
      <alignment horizontal="centerContinuous" vertical="center"/>
    </xf>
    <xf numFmtId="4" fontId="1" fillId="37" borderId="24" xfId="0" applyNumberFormat="1" applyFont="1" applyFill="1" applyBorder="1" applyAlignment="1">
      <alignment horizontal="centerContinuous" vertical="center"/>
    </xf>
    <xf numFmtId="4" fontId="1" fillId="37" borderId="26" xfId="0" applyNumberFormat="1" applyFont="1" applyFill="1" applyBorder="1" applyAlignment="1">
      <alignment horizontal="centerContinuous" vertical="center"/>
    </xf>
    <xf numFmtId="4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56" fillId="38" borderId="38" xfId="0" applyFont="1" applyFill="1" applyBorder="1" applyAlignment="1">
      <alignment horizontal="center" vertical="center" wrapText="1"/>
    </xf>
    <xf numFmtId="0" fontId="56" fillId="38" borderId="44" xfId="0" applyFont="1" applyFill="1" applyBorder="1" applyAlignment="1">
      <alignment horizontal="center" vertical="center" wrapText="1"/>
    </xf>
    <xf numFmtId="0" fontId="56" fillId="38" borderId="39" xfId="0" applyFont="1" applyFill="1" applyBorder="1" applyAlignment="1">
      <alignment horizontal="center" vertical="center" wrapText="1"/>
    </xf>
    <xf numFmtId="0" fontId="1" fillId="0" borderId="3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showGridLines="0" tabSelected="1" zoomScalePageLayoutView="0" workbookViewId="0" topLeftCell="A1">
      <selection activeCell="B44" sqref="B44"/>
    </sheetView>
  </sheetViews>
  <sheetFormatPr defaultColWidth="11.421875" defaultRowHeight="12.75"/>
  <cols>
    <col min="1" max="1" width="22.28125" style="1" customWidth="1"/>
    <col min="2" max="7" width="12.7109375" style="1" customWidth="1"/>
    <col min="8" max="8" width="0.85546875" style="1" customWidth="1"/>
    <col min="9" max="9" width="18.28125" style="1" customWidth="1"/>
    <col min="10" max="10" width="11.421875" style="65" customWidth="1"/>
    <col min="11" max="16384" width="11.421875" style="1" customWidth="1"/>
  </cols>
  <sheetData>
    <row r="1" spans="1:7" ht="9">
      <c r="A1" s="42"/>
      <c r="B1" s="42"/>
      <c r="C1" s="42"/>
      <c r="D1" s="42"/>
      <c r="E1" s="42"/>
      <c r="F1" s="42"/>
      <c r="G1" s="42"/>
    </row>
    <row r="2" spans="1:7" ht="9">
      <c r="A2" s="85" t="s">
        <v>30</v>
      </c>
      <c r="B2" s="42"/>
      <c r="C2" s="42"/>
      <c r="D2" s="42"/>
      <c r="E2" s="42"/>
      <c r="F2" s="42"/>
      <c r="G2" s="42"/>
    </row>
    <row r="3" spans="1:7" ht="9">
      <c r="A3" s="86"/>
      <c r="B3" s="42"/>
      <c r="C3" s="42"/>
      <c r="D3" s="42"/>
      <c r="E3" s="42"/>
      <c r="F3" s="42"/>
      <c r="G3" s="42"/>
    </row>
    <row r="4" spans="1:7" ht="9">
      <c r="A4" s="86" t="s">
        <v>31</v>
      </c>
      <c r="B4" s="42"/>
      <c r="C4" s="42"/>
      <c r="D4" s="42"/>
      <c r="E4" s="42"/>
      <c r="F4" s="42"/>
      <c r="G4" s="42"/>
    </row>
    <row r="5" spans="1:7" ht="9">
      <c r="A5" s="86" t="s">
        <v>32</v>
      </c>
      <c r="B5" s="42"/>
      <c r="C5" s="42"/>
      <c r="D5" s="42"/>
      <c r="E5" s="42"/>
      <c r="F5" s="42"/>
      <c r="G5" s="42"/>
    </row>
    <row r="6" spans="1:7" ht="9">
      <c r="A6" s="86"/>
      <c r="B6" s="42"/>
      <c r="C6" s="42"/>
      <c r="D6" s="42"/>
      <c r="E6" s="42"/>
      <c r="F6" s="42"/>
      <c r="G6" s="42"/>
    </row>
    <row r="7" spans="1:7" ht="9">
      <c r="A7" s="86" t="s">
        <v>33</v>
      </c>
      <c r="B7" s="42"/>
      <c r="C7" s="42"/>
      <c r="D7" s="42"/>
      <c r="E7" s="42"/>
      <c r="F7" s="42"/>
      <c r="G7" s="42"/>
    </row>
    <row r="8" spans="1:7" ht="9">
      <c r="A8" s="86"/>
      <c r="B8" s="42"/>
      <c r="C8" s="42"/>
      <c r="D8" s="42"/>
      <c r="E8" s="42"/>
      <c r="F8" s="42"/>
      <c r="G8" s="42"/>
    </row>
    <row r="9" spans="1:7" ht="9">
      <c r="A9" s="86" t="s">
        <v>59</v>
      </c>
      <c r="B9" s="42"/>
      <c r="C9" s="42"/>
      <c r="D9" s="42"/>
      <c r="E9" s="42"/>
      <c r="F9" s="42"/>
      <c r="G9" s="42"/>
    </row>
    <row r="10" spans="1:7" ht="9">
      <c r="A10" s="86" t="s">
        <v>60</v>
      </c>
      <c r="B10" s="42"/>
      <c r="C10" s="42"/>
      <c r="D10" s="42"/>
      <c r="E10" s="42"/>
      <c r="F10" s="42"/>
      <c r="G10" s="42"/>
    </row>
    <row r="11" spans="1:7" ht="9">
      <c r="A11" s="86"/>
      <c r="B11" s="42"/>
      <c r="C11" s="42"/>
      <c r="D11" s="42"/>
      <c r="E11" s="42"/>
      <c r="F11" s="42"/>
      <c r="G11" s="42"/>
    </row>
    <row r="12" spans="1:7" ht="9">
      <c r="A12" s="85" t="s">
        <v>65</v>
      </c>
      <c r="B12" s="42"/>
      <c r="C12" s="42"/>
      <c r="D12" s="42"/>
      <c r="E12" s="42"/>
      <c r="F12" s="42"/>
      <c r="G12" s="42"/>
    </row>
    <row r="13" spans="1:7" ht="9">
      <c r="A13" s="85" t="s">
        <v>64</v>
      </c>
      <c r="B13" s="42"/>
      <c r="C13" s="42"/>
      <c r="D13" s="42"/>
      <c r="E13" s="42"/>
      <c r="F13" s="42"/>
      <c r="G13" s="42"/>
    </row>
    <row r="14" spans="1:7" ht="9">
      <c r="A14" s="87"/>
      <c r="B14" s="42"/>
      <c r="C14" s="42"/>
      <c r="D14" s="42"/>
      <c r="E14" s="42"/>
      <c r="F14" s="42"/>
      <c r="G14" s="42"/>
    </row>
    <row r="15" spans="1:13" ht="21.75" customHeight="1">
      <c r="A15" s="88" t="s">
        <v>61</v>
      </c>
      <c r="B15" s="78"/>
      <c r="C15" s="78"/>
      <c r="D15" s="78"/>
      <c r="E15" s="78"/>
      <c r="F15" s="79"/>
      <c r="G15" s="80"/>
      <c r="H15" s="3"/>
      <c r="I15" s="4"/>
      <c r="J15" s="66"/>
      <c r="K15" s="4"/>
      <c r="L15" s="4"/>
      <c r="M15" s="4"/>
    </row>
    <row r="16" spans="1:7" ht="3.75" customHeight="1">
      <c r="A16" s="89"/>
      <c r="B16" s="64"/>
      <c r="C16" s="64"/>
      <c r="D16" s="64"/>
      <c r="E16" s="64"/>
      <c r="F16" s="64"/>
      <c r="G16" s="64"/>
    </row>
    <row r="17" spans="1:7" ht="10.5" customHeight="1">
      <c r="A17" s="90" t="s">
        <v>62</v>
      </c>
      <c r="B17" s="81"/>
      <c r="C17" s="81"/>
      <c r="D17" s="81"/>
      <c r="E17" s="81"/>
      <c r="F17" s="81"/>
      <c r="G17" s="82"/>
    </row>
    <row r="18" spans="1:7" ht="10.5" customHeight="1">
      <c r="A18" s="91" t="s">
        <v>44</v>
      </c>
      <c r="B18" s="83"/>
      <c r="C18" s="83"/>
      <c r="D18" s="83"/>
      <c r="E18" s="83"/>
      <c r="F18" s="83"/>
      <c r="G18" s="84"/>
    </row>
    <row r="19" spans="1:7" ht="12" customHeight="1">
      <c r="A19" s="92" t="s">
        <v>0</v>
      </c>
      <c r="B19" s="36" t="s">
        <v>24</v>
      </c>
      <c r="C19" s="36"/>
      <c r="D19" s="36"/>
      <c r="E19" s="56"/>
      <c r="F19" s="56"/>
      <c r="G19" s="56"/>
    </row>
    <row r="20" spans="1:7" ht="9.75" customHeight="1">
      <c r="A20" s="93" t="s">
        <v>1</v>
      </c>
      <c r="B20" s="37"/>
      <c r="C20" s="38"/>
      <c r="D20" s="38"/>
      <c r="E20" s="56"/>
      <c r="F20" s="56"/>
      <c r="G20" s="56"/>
    </row>
    <row r="21" spans="1:7" ht="12" customHeight="1">
      <c r="A21" s="63" t="s">
        <v>6</v>
      </c>
      <c r="B21" s="62"/>
      <c r="C21" s="62"/>
      <c r="D21" s="62"/>
      <c r="E21" s="62"/>
      <c r="F21" s="62"/>
      <c r="G21" s="62"/>
    </row>
    <row r="22" spans="1:6" ht="9.75" customHeight="1">
      <c r="A22" s="74" t="s">
        <v>5</v>
      </c>
      <c r="B22" s="9" t="s">
        <v>4</v>
      </c>
      <c r="C22" s="10"/>
      <c r="D22" s="11"/>
      <c r="E22" s="76" t="s">
        <v>46</v>
      </c>
      <c r="F22" s="76" t="s">
        <v>47</v>
      </c>
    </row>
    <row r="23" spans="1:6" ht="18" customHeight="1">
      <c r="A23" s="75"/>
      <c r="B23" s="7" t="s">
        <v>28</v>
      </c>
      <c r="C23" s="7" t="s">
        <v>2</v>
      </c>
      <c r="D23" s="8" t="s">
        <v>45</v>
      </c>
      <c r="E23" s="77"/>
      <c r="F23" s="77"/>
    </row>
    <row r="24" spans="1:6" ht="9.75" customHeight="1">
      <c r="A24" s="15" t="s">
        <v>9</v>
      </c>
      <c r="B24" s="18">
        <v>0</v>
      </c>
      <c r="C24" s="18">
        <v>0</v>
      </c>
      <c r="D24" s="97">
        <f>B24-C24</f>
        <v>0</v>
      </c>
      <c r="E24" s="18">
        <v>0</v>
      </c>
      <c r="F24" s="94">
        <f>D24*E24</f>
        <v>0</v>
      </c>
    </row>
    <row r="25" spans="1:6" ht="9.75" customHeight="1">
      <c r="A25" s="16" t="s">
        <v>10</v>
      </c>
      <c r="B25" s="19">
        <v>0</v>
      </c>
      <c r="C25" s="19">
        <v>0</v>
      </c>
      <c r="D25" s="98">
        <f>B25-C25</f>
        <v>0</v>
      </c>
      <c r="E25" s="19">
        <v>0</v>
      </c>
      <c r="F25" s="95">
        <f>D25*E25</f>
        <v>0</v>
      </c>
    </row>
    <row r="26" spans="1:7" ht="9.75" customHeight="1">
      <c r="A26" s="17" t="s">
        <v>11</v>
      </c>
      <c r="B26" s="20">
        <v>0</v>
      </c>
      <c r="C26" s="20">
        <v>0</v>
      </c>
      <c r="D26" s="99">
        <f>B26-C26</f>
        <v>0</v>
      </c>
      <c r="E26" s="20">
        <v>0</v>
      </c>
      <c r="F26" s="96">
        <f>D26*E26</f>
        <v>0</v>
      </c>
      <c r="G26" s="1" t="s">
        <v>3</v>
      </c>
    </row>
    <row r="27" spans="1:6" ht="9.75" customHeight="1">
      <c r="A27" s="12" t="s">
        <v>25</v>
      </c>
      <c r="B27" s="13">
        <f>SUM(B24:B26)</f>
        <v>0</v>
      </c>
      <c r="C27" s="13">
        <f>SUM(C24:C26)</f>
        <v>0</v>
      </c>
      <c r="D27" s="13">
        <f>SUM(D24:D26)</f>
        <v>0</v>
      </c>
      <c r="E27" s="13">
        <f>IF(D27=0,0,F27/D27)</f>
        <v>0</v>
      </c>
      <c r="F27" s="14">
        <f>SUM(F24:F26)</f>
        <v>0</v>
      </c>
    </row>
    <row r="28" spans="1:6" ht="9.75" customHeight="1">
      <c r="A28" s="15" t="s">
        <v>34</v>
      </c>
      <c r="B28" s="21"/>
      <c r="C28" s="21"/>
      <c r="D28" s="55">
        <v>0</v>
      </c>
      <c r="E28" s="55">
        <v>0</v>
      </c>
      <c r="F28" s="94">
        <f>D28*E28</f>
        <v>0</v>
      </c>
    </row>
    <row r="29" spans="1:6" ht="9.75" customHeight="1">
      <c r="A29" s="16" t="s">
        <v>21</v>
      </c>
      <c r="B29" s="22"/>
      <c r="C29" s="22"/>
      <c r="D29" s="104">
        <v>0</v>
      </c>
      <c r="E29" s="19">
        <v>0</v>
      </c>
      <c r="F29" s="95">
        <f>D29*E29</f>
        <v>0</v>
      </c>
    </row>
    <row r="30" spans="1:6" ht="9.75" customHeight="1">
      <c r="A30" s="16" t="s">
        <v>22</v>
      </c>
      <c r="B30" s="22"/>
      <c r="C30" s="22"/>
      <c r="D30" s="104">
        <v>0</v>
      </c>
      <c r="E30" s="19">
        <v>0</v>
      </c>
      <c r="F30" s="95">
        <f>D30*E30</f>
        <v>0</v>
      </c>
    </row>
    <row r="31" spans="1:6" ht="9.75" customHeight="1">
      <c r="A31" s="16" t="s">
        <v>27</v>
      </c>
      <c r="B31" s="22"/>
      <c r="C31" s="22"/>
      <c r="D31" s="104">
        <v>0</v>
      </c>
      <c r="E31" s="19">
        <v>0</v>
      </c>
      <c r="F31" s="95">
        <f>D31*E31</f>
        <v>0</v>
      </c>
    </row>
    <row r="32" spans="1:6" ht="9.75" customHeight="1">
      <c r="A32" s="16" t="s">
        <v>23</v>
      </c>
      <c r="B32" s="22"/>
      <c r="C32" s="22"/>
      <c r="D32" s="104">
        <v>0</v>
      </c>
      <c r="E32" s="19">
        <v>0</v>
      </c>
      <c r="F32" s="95">
        <f>D32*E32</f>
        <v>0</v>
      </c>
    </row>
    <row r="33" spans="1:6" ht="9.75" customHeight="1">
      <c r="A33" s="17" t="s">
        <v>29</v>
      </c>
      <c r="B33" s="23">
        <f>B27</f>
        <v>0</v>
      </c>
      <c r="C33" s="23">
        <f>C27-C29-C30+C31+C32</f>
        <v>0</v>
      </c>
      <c r="D33" s="23">
        <f>D27-D28-D29-D30+D31+D32</f>
        <v>0</v>
      </c>
      <c r="E33" s="23">
        <f>IF(D33=0,0,F33/D33)</f>
        <v>0</v>
      </c>
      <c r="F33" s="24">
        <f>F27-F28-F29-F30+F31+F32</f>
        <v>0</v>
      </c>
    </row>
    <row r="34" ht="12" customHeight="1">
      <c r="A34" s="2" t="s">
        <v>48</v>
      </c>
    </row>
    <row r="35" spans="1:9" ht="9.75" customHeight="1">
      <c r="A35" s="27" t="s">
        <v>7</v>
      </c>
      <c r="B35" s="28"/>
      <c r="C35" s="29"/>
      <c r="D35" s="100">
        <f>F33</f>
        <v>0</v>
      </c>
      <c r="E35" s="101"/>
      <c r="F35" s="50" t="s">
        <v>8</v>
      </c>
      <c r="G35" s="25"/>
      <c r="I35" s="105" t="str">
        <f>IF((G38-G78)=0,"LA SUMA DEL AZUCAR A PRODUCIR COINCIDE CON EL PROGRAMA DE PRODUCCION","LA SUMA DEL AZUCAR A PRODUCIR NO COINCIDE CON EL PROGRAMA DE PRODUCCION")</f>
        <v>LA SUMA DEL AZUCAR A PRODUCIR COINCIDE CON EL PROGRAMA DE PRODUCCION</v>
      </c>
    </row>
    <row r="36" spans="1:9" ht="9.75" customHeight="1">
      <c r="A36" s="43" t="s">
        <v>49</v>
      </c>
      <c r="B36" s="44"/>
      <c r="C36" s="45"/>
      <c r="D36" s="102">
        <f>IF(G38=0,0,G38/D35*100)</f>
        <v>0</v>
      </c>
      <c r="E36" s="103"/>
      <c r="F36" s="51" t="s">
        <v>63</v>
      </c>
      <c r="G36" s="26"/>
      <c r="I36" s="106"/>
    </row>
    <row r="37" spans="1:9" ht="9.75" customHeight="1">
      <c r="A37" s="72" t="s">
        <v>50</v>
      </c>
      <c r="B37" s="15" t="s">
        <v>40</v>
      </c>
      <c r="C37" s="48" t="s">
        <v>35</v>
      </c>
      <c r="D37" s="46" t="s">
        <v>37</v>
      </c>
      <c r="E37" s="46" t="s">
        <v>36</v>
      </c>
      <c r="F37" s="47" t="s">
        <v>38</v>
      </c>
      <c r="G37" s="49" t="s">
        <v>39</v>
      </c>
      <c r="I37" s="106"/>
    </row>
    <row r="38" spans="1:9" ht="9.75" customHeight="1">
      <c r="A38" s="73"/>
      <c r="B38" s="17" t="s">
        <v>41</v>
      </c>
      <c r="C38" s="53">
        <v>0</v>
      </c>
      <c r="D38" s="54">
        <v>0</v>
      </c>
      <c r="E38" s="54">
        <v>0</v>
      </c>
      <c r="F38" s="54">
        <v>0</v>
      </c>
      <c r="G38" s="52">
        <f>C38+D38+E38+F38</f>
        <v>0</v>
      </c>
      <c r="I38" s="107"/>
    </row>
    <row r="39" ht="12" customHeight="1">
      <c r="A39" s="2" t="s">
        <v>51</v>
      </c>
    </row>
    <row r="40" spans="1:6" ht="9.75" customHeight="1">
      <c r="A40" s="5" t="s">
        <v>12</v>
      </c>
      <c r="B40" s="39">
        <v>0</v>
      </c>
      <c r="C40" s="6" t="s">
        <v>13</v>
      </c>
      <c r="D40" s="40">
        <v>0</v>
      </c>
      <c r="E40" s="12" t="s">
        <v>14</v>
      </c>
      <c r="F40" s="41">
        <f>D40-B40+1</f>
        <v>1</v>
      </c>
    </row>
    <row r="41" ht="12" customHeight="1">
      <c r="A41" s="2" t="s">
        <v>52</v>
      </c>
    </row>
    <row r="42" spans="1:7" ht="9">
      <c r="A42" s="70" t="s">
        <v>26</v>
      </c>
      <c r="B42" s="9" t="s">
        <v>15</v>
      </c>
      <c r="C42" s="11"/>
      <c r="D42" s="9" t="s">
        <v>53</v>
      </c>
      <c r="E42" s="11"/>
      <c r="F42" s="9" t="s">
        <v>54</v>
      </c>
      <c r="G42" s="11"/>
    </row>
    <row r="43" spans="1:7" ht="9">
      <c r="A43" s="71"/>
      <c r="B43" s="12" t="s">
        <v>16</v>
      </c>
      <c r="C43" s="12" t="s">
        <v>17</v>
      </c>
      <c r="D43" s="12" t="s">
        <v>16</v>
      </c>
      <c r="E43" s="12" t="s">
        <v>17</v>
      </c>
      <c r="F43" s="12" t="s">
        <v>16</v>
      </c>
      <c r="G43" s="12" t="s">
        <v>17</v>
      </c>
    </row>
    <row r="44" spans="1:7" ht="9.75" customHeight="1">
      <c r="A44" s="30">
        <v>40838</v>
      </c>
      <c r="B44" s="33">
        <v>0</v>
      </c>
      <c r="C44" s="94">
        <f>B44</f>
        <v>0</v>
      </c>
      <c r="D44" s="18">
        <v>0</v>
      </c>
      <c r="E44" s="97">
        <f>IF(C44=0,0,G44/C44*100)</f>
        <v>0</v>
      </c>
      <c r="F44" s="94">
        <f>B44*D44/100</f>
        <v>0</v>
      </c>
      <c r="G44" s="94">
        <f>F44</f>
        <v>0</v>
      </c>
    </row>
    <row r="45" spans="1:7" ht="9.75" customHeight="1">
      <c r="A45" s="31">
        <f aca="true" t="shared" si="0" ref="A45:A81">A44+7</f>
        <v>40845</v>
      </c>
      <c r="B45" s="34">
        <v>0</v>
      </c>
      <c r="C45" s="95">
        <f aca="true" t="shared" si="1" ref="C45:C74">C44+B45</f>
        <v>0</v>
      </c>
      <c r="D45" s="19">
        <v>0</v>
      </c>
      <c r="E45" s="98">
        <f aca="true" t="shared" si="2" ref="E45:E78">IF(C45=0,0,G45/C45*100)</f>
        <v>0</v>
      </c>
      <c r="F45" s="95">
        <f aca="true" t="shared" si="3" ref="F45:F78">B45*D45/100</f>
        <v>0</v>
      </c>
      <c r="G45" s="95">
        <f aca="true" t="shared" si="4" ref="G45:G74">G44+F45</f>
        <v>0</v>
      </c>
    </row>
    <row r="46" spans="1:7" ht="9.75" customHeight="1">
      <c r="A46" s="31">
        <f t="shared" si="0"/>
        <v>40852</v>
      </c>
      <c r="B46" s="34">
        <v>0</v>
      </c>
      <c r="C46" s="95">
        <f t="shared" si="1"/>
        <v>0</v>
      </c>
      <c r="D46" s="19">
        <v>0</v>
      </c>
      <c r="E46" s="98">
        <f t="shared" si="2"/>
        <v>0</v>
      </c>
      <c r="F46" s="95">
        <f t="shared" si="3"/>
        <v>0</v>
      </c>
      <c r="G46" s="95">
        <f t="shared" si="4"/>
        <v>0</v>
      </c>
    </row>
    <row r="47" spans="1:7" ht="9.75" customHeight="1">
      <c r="A47" s="31">
        <f t="shared" si="0"/>
        <v>40859</v>
      </c>
      <c r="B47" s="34">
        <v>0</v>
      </c>
      <c r="C47" s="95">
        <f t="shared" si="1"/>
        <v>0</v>
      </c>
      <c r="D47" s="19">
        <v>0</v>
      </c>
      <c r="E47" s="98">
        <f t="shared" si="2"/>
        <v>0</v>
      </c>
      <c r="F47" s="95">
        <f t="shared" si="3"/>
        <v>0</v>
      </c>
      <c r="G47" s="95">
        <f t="shared" si="4"/>
        <v>0</v>
      </c>
    </row>
    <row r="48" spans="1:7" ht="9.75" customHeight="1">
      <c r="A48" s="31">
        <f t="shared" si="0"/>
        <v>40866</v>
      </c>
      <c r="B48" s="34">
        <v>0</v>
      </c>
      <c r="C48" s="95">
        <f t="shared" si="1"/>
        <v>0</v>
      </c>
      <c r="D48" s="19">
        <v>0</v>
      </c>
      <c r="E48" s="98">
        <f t="shared" si="2"/>
        <v>0</v>
      </c>
      <c r="F48" s="95">
        <f t="shared" si="3"/>
        <v>0</v>
      </c>
      <c r="G48" s="95">
        <f t="shared" si="4"/>
        <v>0</v>
      </c>
    </row>
    <row r="49" spans="1:7" ht="9.75" customHeight="1">
      <c r="A49" s="31">
        <f t="shared" si="0"/>
        <v>40873</v>
      </c>
      <c r="B49" s="34">
        <v>0</v>
      </c>
      <c r="C49" s="95">
        <f t="shared" si="1"/>
        <v>0</v>
      </c>
      <c r="D49" s="19">
        <v>0</v>
      </c>
      <c r="E49" s="98">
        <f t="shared" si="2"/>
        <v>0</v>
      </c>
      <c r="F49" s="95">
        <f t="shared" si="3"/>
        <v>0</v>
      </c>
      <c r="G49" s="95">
        <f t="shared" si="4"/>
        <v>0</v>
      </c>
    </row>
    <row r="50" spans="1:7" ht="9.75" customHeight="1">
      <c r="A50" s="31">
        <f t="shared" si="0"/>
        <v>40880</v>
      </c>
      <c r="B50" s="34">
        <v>0</v>
      </c>
      <c r="C50" s="95">
        <f t="shared" si="1"/>
        <v>0</v>
      </c>
      <c r="D50" s="19">
        <v>0</v>
      </c>
      <c r="E50" s="98">
        <f t="shared" si="2"/>
        <v>0</v>
      </c>
      <c r="F50" s="95">
        <f t="shared" si="3"/>
        <v>0</v>
      </c>
      <c r="G50" s="95">
        <f t="shared" si="4"/>
        <v>0</v>
      </c>
    </row>
    <row r="51" spans="1:7" ht="9.75" customHeight="1">
      <c r="A51" s="31">
        <f t="shared" si="0"/>
        <v>40887</v>
      </c>
      <c r="B51" s="34">
        <v>0</v>
      </c>
      <c r="C51" s="95">
        <f t="shared" si="1"/>
        <v>0</v>
      </c>
      <c r="D51" s="19">
        <v>0</v>
      </c>
      <c r="E51" s="98">
        <f t="shared" si="2"/>
        <v>0</v>
      </c>
      <c r="F51" s="95">
        <f t="shared" si="3"/>
        <v>0</v>
      </c>
      <c r="G51" s="95">
        <f t="shared" si="4"/>
        <v>0</v>
      </c>
    </row>
    <row r="52" spans="1:7" ht="9.75" customHeight="1">
      <c r="A52" s="31">
        <f t="shared" si="0"/>
        <v>40894</v>
      </c>
      <c r="B52" s="34">
        <v>0</v>
      </c>
      <c r="C52" s="95">
        <f t="shared" si="1"/>
        <v>0</v>
      </c>
      <c r="D52" s="19">
        <v>0</v>
      </c>
      <c r="E52" s="98">
        <f t="shared" si="2"/>
        <v>0</v>
      </c>
      <c r="F52" s="95">
        <f t="shared" si="3"/>
        <v>0</v>
      </c>
      <c r="G52" s="95">
        <f t="shared" si="4"/>
        <v>0</v>
      </c>
    </row>
    <row r="53" spans="1:7" ht="9.75" customHeight="1">
      <c r="A53" s="31">
        <f t="shared" si="0"/>
        <v>40901</v>
      </c>
      <c r="B53" s="34">
        <v>0</v>
      </c>
      <c r="C53" s="95">
        <f t="shared" si="1"/>
        <v>0</v>
      </c>
      <c r="D53" s="19">
        <v>0</v>
      </c>
      <c r="E53" s="98">
        <f t="shared" si="2"/>
        <v>0</v>
      </c>
      <c r="F53" s="95">
        <f t="shared" si="3"/>
        <v>0</v>
      </c>
      <c r="G53" s="95">
        <f t="shared" si="4"/>
        <v>0</v>
      </c>
    </row>
    <row r="54" spans="1:7" ht="9.75" customHeight="1">
      <c r="A54" s="31">
        <f t="shared" si="0"/>
        <v>40908</v>
      </c>
      <c r="B54" s="34">
        <v>0</v>
      </c>
      <c r="C54" s="95">
        <f t="shared" si="1"/>
        <v>0</v>
      </c>
      <c r="D54" s="19">
        <v>0</v>
      </c>
      <c r="E54" s="98">
        <f t="shared" si="2"/>
        <v>0</v>
      </c>
      <c r="F54" s="95">
        <f t="shared" si="3"/>
        <v>0</v>
      </c>
      <c r="G54" s="95">
        <f t="shared" si="4"/>
        <v>0</v>
      </c>
    </row>
    <row r="55" spans="1:7" ht="9.75" customHeight="1">
      <c r="A55" s="31">
        <f t="shared" si="0"/>
        <v>40915</v>
      </c>
      <c r="B55" s="34">
        <v>0</v>
      </c>
      <c r="C55" s="95">
        <f t="shared" si="1"/>
        <v>0</v>
      </c>
      <c r="D55" s="19">
        <v>0</v>
      </c>
      <c r="E55" s="98">
        <f t="shared" si="2"/>
        <v>0</v>
      </c>
      <c r="F55" s="95">
        <f t="shared" si="3"/>
        <v>0</v>
      </c>
      <c r="G55" s="95">
        <f t="shared" si="4"/>
        <v>0</v>
      </c>
    </row>
    <row r="56" spans="1:7" ht="9.75" customHeight="1">
      <c r="A56" s="31">
        <f t="shared" si="0"/>
        <v>40922</v>
      </c>
      <c r="B56" s="34">
        <v>0</v>
      </c>
      <c r="C56" s="95">
        <f t="shared" si="1"/>
        <v>0</v>
      </c>
      <c r="D56" s="19">
        <v>0</v>
      </c>
      <c r="E56" s="98">
        <f t="shared" si="2"/>
        <v>0</v>
      </c>
      <c r="F56" s="95">
        <f t="shared" si="3"/>
        <v>0</v>
      </c>
      <c r="G56" s="95">
        <f t="shared" si="4"/>
        <v>0</v>
      </c>
    </row>
    <row r="57" spans="1:7" ht="9.75" customHeight="1">
      <c r="A57" s="31">
        <f t="shared" si="0"/>
        <v>40929</v>
      </c>
      <c r="B57" s="34">
        <v>0</v>
      </c>
      <c r="C57" s="95">
        <f t="shared" si="1"/>
        <v>0</v>
      </c>
      <c r="D57" s="19">
        <v>0</v>
      </c>
      <c r="E57" s="98">
        <f t="shared" si="2"/>
        <v>0</v>
      </c>
      <c r="F57" s="95">
        <f t="shared" si="3"/>
        <v>0</v>
      </c>
      <c r="G57" s="95">
        <f t="shared" si="4"/>
        <v>0</v>
      </c>
    </row>
    <row r="58" spans="1:7" ht="9.75" customHeight="1">
      <c r="A58" s="31">
        <f t="shared" si="0"/>
        <v>40936</v>
      </c>
      <c r="B58" s="34">
        <v>0</v>
      </c>
      <c r="C58" s="95">
        <f t="shared" si="1"/>
        <v>0</v>
      </c>
      <c r="D58" s="19">
        <v>0</v>
      </c>
      <c r="E58" s="98">
        <f t="shared" si="2"/>
        <v>0</v>
      </c>
      <c r="F58" s="95">
        <f t="shared" si="3"/>
        <v>0</v>
      </c>
      <c r="G58" s="95">
        <f t="shared" si="4"/>
        <v>0</v>
      </c>
    </row>
    <row r="59" spans="1:7" ht="9.75" customHeight="1">
      <c r="A59" s="31">
        <f t="shared" si="0"/>
        <v>40943</v>
      </c>
      <c r="B59" s="34">
        <v>0</v>
      </c>
      <c r="C59" s="95">
        <f t="shared" si="1"/>
        <v>0</v>
      </c>
      <c r="D59" s="19">
        <v>0</v>
      </c>
      <c r="E59" s="98">
        <f t="shared" si="2"/>
        <v>0</v>
      </c>
      <c r="F59" s="95">
        <f t="shared" si="3"/>
        <v>0</v>
      </c>
      <c r="G59" s="95">
        <f t="shared" si="4"/>
        <v>0</v>
      </c>
    </row>
    <row r="60" spans="1:7" ht="9.75" customHeight="1">
      <c r="A60" s="31">
        <f t="shared" si="0"/>
        <v>40950</v>
      </c>
      <c r="B60" s="34">
        <v>0</v>
      </c>
      <c r="C60" s="95">
        <f t="shared" si="1"/>
        <v>0</v>
      </c>
      <c r="D60" s="19">
        <v>0</v>
      </c>
      <c r="E60" s="98">
        <f t="shared" si="2"/>
        <v>0</v>
      </c>
      <c r="F60" s="95">
        <f t="shared" si="3"/>
        <v>0</v>
      </c>
      <c r="G60" s="95">
        <f t="shared" si="4"/>
        <v>0</v>
      </c>
    </row>
    <row r="61" spans="1:7" ht="9.75" customHeight="1">
      <c r="A61" s="31">
        <f t="shared" si="0"/>
        <v>40957</v>
      </c>
      <c r="B61" s="34">
        <v>0</v>
      </c>
      <c r="C61" s="95">
        <f t="shared" si="1"/>
        <v>0</v>
      </c>
      <c r="D61" s="19">
        <v>0</v>
      </c>
      <c r="E61" s="98">
        <f t="shared" si="2"/>
        <v>0</v>
      </c>
      <c r="F61" s="95">
        <f t="shared" si="3"/>
        <v>0</v>
      </c>
      <c r="G61" s="95">
        <f t="shared" si="4"/>
        <v>0</v>
      </c>
    </row>
    <row r="62" spans="1:7" ht="9.75" customHeight="1">
      <c r="A62" s="31">
        <f t="shared" si="0"/>
        <v>40964</v>
      </c>
      <c r="B62" s="34">
        <v>0</v>
      </c>
      <c r="C62" s="95">
        <f t="shared" si="1"/>
        <v>0</v>
      </c>
      <c r="D62" s="19">
        <v>0</v>
      </c>
      <c r="E62" s="98">
        <f t="shared" si="2"/>
        <v>0</v>
      </c>
      <c r="F62" s="95">
        <f t="shared" si="3"/>
        <v>0</v>
      </c>
      <c r="G62" s="95">
        <f t="shared" si="4"/>
        <v>0</v>
      </c>
    </row>
    <row r="63" spans="1:7" ht="9.75" customHeight="1">
      <c r="A63" s="31">
        <f t="shared" si="0"/>
        <v>40971</v>
      </c>
      <c r="B63" s="34">
        <v>0</v>
      </c>
      <c r="C63" s="95">
        <f t="shared" si="1"/>
        <v>0</v>
      </c>
      <c r="D63" s="19">
        <v>0</v>
      </c>
      <c r="E63" s="98">
        <f t="shared" si="2"/>
        <v>0</v>
      </c>
      <c r="F63" s="95">
        <f t="shared" si="3"/>
        <v>0</v>
      </c>
      <c r="G63" s="95">
        <f t="shared" si="4"/>
        <v>0</v>
      </c>
    </row>
    <row r="64" spans="1:7" ht="9.75" customHeight="1">
      <c r="A64" s="31">
        <f t="shared" si="0"/>
        <v>40978</v>
      </c>
      <c r="B64" s="34">
        <v>0</v>
      </c>
      <c r="C64" s="95">
        <f t="shared" si="1"/>
        <v>0</v>
      </c>
      <c r="D64" s="19">
        <v>0</v>
      </c>
      <c r="E64" s="98">
        <f t="shared" si="2"/>
        <v>0</v>
      </c>
      <c r="F64" s="95">
        <f t="shared" si="3"/>
        <v>0</v>
      </c>
      <c r="G64" s="95">
        <f t="shared" si="4"/>
        <v>0</v>
      </c>
    </row>
    <row r="65" spans="1:7" ht="9.75" customHeight="1">
      <c r="A65" s="31">
        <f t="shared" si="0"/>
        <v>40985</v>
      </c>
      <c r="B65" s="34">
        <v>0</v>
      </c>
      <c r="C65" s="95">
        <f t="shared" si="1"/>
        <v>0</v>
      </c>
      <c r="D65" s="19">
        <v>0</v>
      </c>
      <c r="E65" s="98">
        <f t="shared" si="2"/>
        <v>0</v>
      </c>
      <c r="F65" s="95">
        <f t="shared" si="3"/>
        <v>0</v>
      </c>
      <c r="G65" s="95">
        <f t="shared" si="4"/>
        <v>0</v>
      </c>
    </row>
    <row r="66" spans="1:7" ht="9.75" customHeight="1">
      <c r="A66" s="31">
        <f t="shared" si="0"/>
        <v>40992</v>
      </c>
      <c r="B66" s="34">
        <v>0</v>
      </c>
      <c r="C66" s="95">
        <f t="shared" si="1"/>
        <v>0</v>
      </c>
      <c r="D66" s="19">
        <v>0</v>
      </c>
      <c r="E66" s="98">
        <f t="shared" si="2"/>
        <v>0</v>
      </c>
      <c r="F66" s="95">
        <f t="shared" si="3"/>
        <v>0</v>
      </c>
      <c r="G66" s="95">
        <f t="shared" si="4"/>
        <v>0</v>
      </c>
    </row>
    <row r="67" spans="1:7" ht="9.75" customHeight="1">
      <c r="A67" s="31">
        <f t="shared" si="0"/>
        <v>40999</v>
      </c>
      <c r="B67" s="34">
        <v>0</v>
      </c>
      <c r="C67" s="95">
        <f t="shared" si="1"/>
        <v>0</v>
      </c>
      <c r="D67" s="19">
        <v>0</v>
      </c>
      <c r="E67" s="98">
        <f t="shared" si="2"/>
        <v>0</v>
      </c>
      <c r="F67" s="95">
        <f t="shared" si="3"/>
        <v>0</v>
      </c>
      <c r="G67" s="95">
        <f t="shared" si="4"/>
        <v>0</v>
      </c>
    </row>
    <row r="68" spans="1:7" ht="9.75" customHeight="1">
      <c r="A68" s="31">
        <f t="shared" si="0"/>
        <v>41006</v>
      </c>
      <c r="B68" s="34">
        <v>0</v>
      </c>
      <c r="C68" s="95">
        <f t="shared" si="1"/>
        <v>0</v>
      </c>
      <c r="D68" s="19">
        <v>0</v>
      </c>
      <c r="E68" s="98">
        <f t="shared" si="2"/>
        <v>0</v>
      </c>
      <c r="F68" s="95">
        <f t="shared" si="3"/>
        <v>0</v>
      </c>
      <c r="G68" s="95">
        <f t="shared" si="4"/>
        <v>0</v>
      </c>
    </row>
    <row r="69" spans="1:7" ht="9.75" customHeight="1">
      <c r="A69" s="31">
        <f t="shared" si="0"/>
        <v>41013</v>
      </c>
      <c r="B69" s="34">
        <v>0</v>
      </c>
      <c r="C69" s="95">
        <f t="shared" si="1"/>
        <v>0</v>
      </c>
      <c r="D69" s="19">
        <v>0</v>
      </c>
      <c r="E69" s="98">
        <f t="shared" si="2"/>
        <v>0</v>
      </c>
      <c r="F69" s="95">
        <f t="shared" si="3"/>
        <v>0</v>
      </c>
      <c r="G69" s="95">
        <f t="shared" si="4"/>
        <v>0</v>
      </c>
    </row>
    <row r="70" spans="1:7" ht="9.75" customHeight="1">
      <c r="A70" s="31">
        <f t="shared" si="0"/>
        <v>41020</v>
      </c>
      <c r="B70" s="34">
        <v>0</v>
      </c>
      <c r="C70" s="95">
        <f t="shared" si="1"/>
        <v>0</v>
      </c>
      <c r="D70" s="19">
        <v>0</v>
      </c>
      <c r="E70" s="98">
        <f t="shared" si="2"/>
        <v>0</v>
      </c>
      <c r="F70" s="95">
        <f t="shared" si="3"/>
        <v>0</v>
      </c>
      <c r="G70" s="95">
        <f t="shared" si="4"/>
        <v>0</v>
      </c>
    </row>
    <row r="71" spans="1:7" ht="9.75" customHeight="1">
      <c r="A71" s="31">
        <f t="shared" si="0"/>
        <v>41027</v>
      </c>
      <c r="B71" s="34">
        <v>0</v>
      </c>
      <c r="C71" s="95">
        <f t="shared" si="1"/>
        <v>0</v>
      </c>
      <c r="D71" s="19">
        <v>0</v>
      </c>
      <c r="E71" s="98">
        <f t="shared" si="2"/>
        <v>0</v>
      </c>
      <c r="F71" s="95">
        <f t="shared" si="3"/>
        <v>0</v>
      </c>
      <c r="G71" s="95">
        <f t="shared" si="4"/>
        <v>0</v>
      </c>
    </row>
    <row r="72" spans="1:7" ht="9.75" customHeight="1">
      <c r="A72" s="31">
        <f t="shared" si="0"/>
        <v>41034</v>
      </c>
      <c r="B72" s="34">
        <v>0</v>
      </c>
      <c r="C72" s="95">
        <f t="shared" si="1"/>
        <v>0</v>
      </c>
      <c r="D72" s="19">
        <v>0</v>
      </c>
      <c r="E72" s="98">
        <f t="shared" si="2"/>
        <v>0</v>
      </c>
      <c r="F72" s="95">
        <f t="shared" si="3"/>
        <v>0</v>
      </c>
      <c r="G72" s="95">
        <f t="shared" si="4"/>
        <v>0</v>
      </c>
    </row>
    <row r="73" spans="1:7" ht="9.75" customHeight="1">
      <c r="A73" s="31">
        <f t="shared" si="0"/>
        <v>41041</v>
      </c>
      <c r="B73" s="34">
        <v>0</v>
      </c>
      <c r="C73" s="95">
        <f t="shared" si="1"/>
        <v>0</v>
      </c>
      <c r="D73" s="19">
        <v>0</v>
      </c>
      <c r="E73" s="98">
        <f t="shared" si="2"/>
        <v>0</v>
      </c>
      <c r="F73" s="95">
        <f t="shared" si="3"/>
        <v>0</v>
      </c>
      <c r="G73" s="95">
        <f t="shared" si="4"/>
        <v>0</v>
      </c>
    </row>
    <row r="74" spans="1:7" ht="9.75" customHeight="1">
      <c r="A74" s="31">
        <f t="shared" si="0"/>
        <v>41048</v>
      </c>
      <c r="B74" s="34">
        <v>0</v>
      </c>
      <c r="C74" s="95">
        <f t="shared" si="1"/>
        <v>0</v>
      </c>
      <c r="D74" s="19">
        <v>0</v>
      </c>
      <c r="E74" s="98">
        <f t="shared" si="2"/>
        <v>0</v>
      </c>
      <c r="F74" s="95">
        <f t="shared" si="3"/>
        <v>0</v>
      </c>
      <c r="G74" s="95">
        <f t="shared" si="4"/>
        <v>0</v>
      </c>
    </row>
    <row r="75" spans="1:7" ht="9.75" customHeight="1">
      <c r="A75" s="31">
        <f t="shared" si="0"/>
        <v>41055</v>
      </c>
      <c r="B75" s="34">
        <v>0</v>
      </c>
      <c r="C75" s="95">
        <f aca="true" t="shared" si="5" ref="C75:C83">C74+B75</f>
        <v>0</v>
      </c>
      <c r="D75" s="19">
        <v>0</v>
      </c>
      <c r="E75" s="98">
        <f t="shared" si="2"/>
        <v>0</v>
      </c>
      <c r="F75" s="95">
        <f t="shared" si="3"/>
        <v>0</v>
      </c>
      <c r="G75" s="95">
        <f aca="true" t="shared" si="6" ref="G75:G81">G74+F75</f>
        <v>0</v>
      </c>
    </row>
    <row r="76" spans="1:7" ht="9.75" customHeight="1">
      <c r="A76" s="31">
        <f t="shared" si="0"/>
        <v>41062</v>
      </c>
      <c r="B76" s="34">
        <v>0</v>
      </c>
      <c r="C76" s="95">
        <f t="shared" si="5"/>
        <v>0</v>
      </c>
      <c r="D76" s="19">
        <v>0</v>
      </c>
      <c r="E76" s="98">
        <f t="shared" si="2"/>
        <v>0</v>
      </c>
      <c r="F76" s="95">
        <f t="shared" si="3"/>
        <v>0</v>
      </c>
      <c r="G76" s="95">
        <f t="shared" si="6"/>
        <v>0</v>
      </c>
    </row>
    <row r="77" spans="1:7" ht="9.75" customHeight="1">
      <c r="A77" s="31">
        <f t="shared" si="0"/>
        <v>41069</v>
      </c>
      <c r="B77" s="34">
        <v>0</v>
      </c>
      <c r="C77" s="95">
        <f t="shared" si="5"/>
        <v>0</v>
      </c>
      <c r="D77" s="19">
        <v>0</v>
      </c>
      <c r="E77" s="98">
        <f t="shared" si="2"/>
        <v>0</v>
      </c>
      <c r="F77" s="95">
        <f t="shared" si="3"/>
        <v>0</v>
      </c>
      <c r="G77" s="95">
        <f t="shared" si="6"/>
        <v>0</v>
      </c>
    </row>
    <row r="78" spans="1:7" ht="9.75" customHeight="1">
      <c r="A78" s="31">
        <f t="shared" si="0"/>
        <v>41076</v>
      </c>
      <c r="B78" s="34">
        <v>0</v>
      </c>
      <c r="C78" s="95">
        <f t="shared" si="5"/>
        <v>0</v>
      </c>
      <c r="D78" s="19">
        <v>0</v>
      </c>
      <c r="E78" s="98">
        <f t="shared" si="2"/>
        <v>0</v>
      </c>
      <c r="F78" s="95">
        <f t="shared" si="3"/>
        <v>0</v>
      </c>
      <c r="G78" s="95">
        <f t="shared" si="6"/>
        <v>0</v>
      </c>
    </row>
    <row r="79" spans="1:7" ht="9.75" customHeight="1">
      <c r="A79" s="31">
        <f t="shared" si="0"/>
        <v>41083</v>
      </c>
      <c r="B79" s="34">
        <v>0</v>
      </c>
      <c r="C79" s="95">
        <f t="shared" si="5"/>
        <v>0</v>
      </c>
      <c r="D79" s="19">
        <v>0</v>
      </c>
      <c r="E79" s="98">
        <f>IF(C79=0,0,G79/C79*100)</f>
        <v>0</v>
      </c>
      <c r="F79" s="95">
        <f>B79*D79/100</f>
        <v>0</v>
      </c>
      <c r="G79" s="95">
        <f t="shared" si="6"/>
        <v>0</v>
      </c>
    </row>
    <row r="80" spans="1:7" ht="9.75" customHeight="1">
      <c r="A80" s="31">
        <f t="shared" si="0"/>
        <v>41090</v>
      </c>
      <c r="B80" s="34">
        <v>0</v>
      </c>
      <c r="C80" s="95">
        <f t="shared" si="5"/>
        <v>0</v>
      </c>
      <c r="D80" s="19">
        <v>0</v>
      </c>
      <c r="E80" s="98">
        <f>IF(C80=0,0,G80/C80*100)</f>
        <v>0</v>
      </c>
      <c r="F80" s="95">
        <f>B80*D80/100</f>
        <v>0</v>
      </c>
      <c r="G80" s="95">
        <f t="shared" si="6"/>
        <v>0</v>
      </c>
    </row>
    <row r="81" spans="1:7" ht="9.75" customHeight="1">
      <c r="A81" s="31">
        <f t="shared" si="0"/>
        <v>41097</v>
      </c>
      <c r="B81" s="34">
        <v>0</v>
      </c>
      <c r="C81" s="95">
        <f t="shared" si="5"/>
        <v>0</v>
      </c>
      <c r="D81" s="19">
        <v>0</v>
      </c>
      <c r="E81" s="98">
        <f>IF(C81=0,0,G81/C81*100)</f>
        <v>0</v>
      </c>
      <c r="F81" s="95">
        <f>B81*D81/100</f>
        <v>0</v>
      </c>
      <c r="G81" s="95">
        <f t="shared" si="6"/>
        <v>0</v>
      </c>
    </row>
    <row r="82" spans="1:7" ht="9.75" customHeight="1">
      <c r="A82" s="31">
        <f>A81+7</f>
        <v>41104</v>
      </c>
      <c r="B82" s="34">
        <v>0</v>
      </c>
      <c r="C82" s="95">
        <f t="shared" si="5"/>
        <v>0</v>
      </c>
      <c r="D82" s="19">
        <v>0</v>
      </c>
      <c r="E82" s="98">
        <f>IF(C82=0,0,G82/C82*100)</f>
        <v>0</v>
      </c>
      <c r="F82" s="95">
        <f>B82*D82/100</f>
        <v>0</v>
      </c>
      <c r="G82" s="95">
        <f>G80+F82</f>
        <v>0</v>
      </c>
    </row>
    <row r="83" spans="1:7" ht="9" customHeight="1">
      <c r="A83" s="32">
        <f>A82+7</f>
        <v>41111</v>
      </c>
      <c r="B83" s="35">
        <v>0</v>
      </c>
      <c r="C83" s="96">
        <f t="shared" si="5"/>
        <v>0</v>
      </c>
      <c r="D83" s="20">
        <v>0</v>
      </c>
      <c r="E83" s="99">
        <f>IF(C83=0,0,G83/C83*100)</f>
        <v>0</v>
      </c>
      <c r="F83" s="96">
        <f>B83*D83/100</f>
        <v>0</v>
      </c>
      <c r="G83" s="96">
        <f>G81+F83</f>
        <v>0</v>
      </c>
    </row>
    <row r="84" spans="1:7" ht="9" customHeight="1">
      <c r="A84" s="62"/>
      <c r="B84" s="56"/>
      <c r="C84" s="56"/>
      <c r="D84" s="56"/>
      <c r="E84" s="56"/>
      <c r="F84" s="56"/>
      <c r="G84" s="56"/>
    </row>
    <row r="85" spans="1:7" ht="9" customHeight="1">
      <c r="A85" s="62"/>
      <c r="B85" s="109" t="s">
        <v>55</v>
      </c>
      <c r="C85" s="110"/>
      <c r="D85" s="111"/>
      <c r="E85" s="109" t="s">
        <v>56</v>
      </c>
      <c r="F85" s="110"/>
      <c r="G85" s="58"/>
    </row>
    <row r="86" spans="1:7" ht="12" customHeight="1">
      <c r="A86" s="62"/>
      <c r="B86" s="56"/>
      <c r="C86" s="56"/>
      <c r="D86" s="58"/>
      <c r="E86" s="56"/>
      <c r="F86" s="56"/>
      <c r="G86" s="58"/>
    </row>
    <row r="87" spans="1:7" ht="12" customHeight="1">
      <c r="A87" s="62" t="s">
        <v>18</v>
      </c>
      <c r="B87" s="38"/>
      <c r="C87" s="38"/>
      <c r="D87" s="59"/>
      <c r="E87" s="38"/>
      <c r="F87" s="38"/>
      <c r="G87" s="59"/>
    </row>
    <row r="88" spans="1:7" ht="12" customHeight="1">
      <c r="A88" s="62" t="s">
        <v>19</v>
      </c>
      <c r="B88" s="60"/>
      <c r="C88" s="60"/>
      <c r="D88" s="59"/>
      <c r="E88" s="60"/>
      <c r="F88" s="60"/>
      <c r="G88" s="59"/>
    </row>
    <row r="89" spans="1:7" ht="7.5" customHeight="1">
      <c r="A89" s="62" t="s">
        <v>20</v>
      </c>
      <c r="B89" s="60"/>
      <c r="C89" s="60"/>
      <c r="D89" s="59"/>
      <c r="E89" s="60"/>
      <c r="F89" s="60"/>
      <c r="G89" s="59"/>
    </row>
    <row r="90" spans="1:7" ht="9">
      <c r="A90" s="108"/>
      <c r="B90" s="61"/>
      <c r="C90" s="61"/>
      <c r="D90" s="61"/>
      <c r="E90" s="61"/>
      <c r="F90" s="61"/>
      <c r="G90" s="61"/>
    </row>
    <row r="91" spans="1:7" ht="9">
      <c r="A91" s="62"/>
      <c r="B91" s="56"/>
      <c r="C91" s="56"/>
      <c r="D91" s="56"/>
      <c r="E91" s="56"/>
      <c r="F91" s="56"/>
      <c r="G91" s="56"/>
    </row>
    <row r="92" spans="1:7" ht="9">
      <c r="A92" s="109" t="s">
        <v>57</v>
      </c>
      <c r="B92" s="57"/>
      <c r="C92" s="57"/>
      <c r="D92" s="57"/>
      <c r="E92" s="57"/>
      <c r="F92" s="57"/>
      <c r="G92" s="57"/>
    </row>
    <row r="93" spans="1:7" ht="9">
      <c r="A93" s="109" t="s">
        <v>58</v>
      </c>
      <c r="B93" s="57"/>
      <c r="C93" s="57"/>
      <c r="D93" s="57"/>
      <c r="E93" s="57"/>
      <c r="F93" s="57"/>
      <c r="G93" s="57"/>
    </row>
    <row r="94" spans="1:7" ht="9">
      <c r="A94" s="67"/>
      <c r="B94" s="57"/>
      <c r="C94" s="57"/>
      <c r="D94" s="57"/>
      <c r="E94" s="57"/>
      <c r="F94" s="57"/>
      <c r="G94" s="57"/>
    </row>
    <row r="95" spans="1:7" ht="9">
      <c r="A95" s="56"/>
      <c r="B95" s="56"/>
      <c r="C95" s="56"/>
      <c r="D95" s="56"/>
      <c r="E95" s="56"/>
      <c r="F95" s="56"/>
      <c r="G95" s="56"/>
    </row>
    <row r="96" spans="1:7" ht="9">
      <c r="A96" s="61"/>
      <c r="B96" s="56"/>
      <c r="C96" s="61"/>
      <c r="D96" s="61"/>
      <c r="E96" s="61"/>
      <c r="F96" s="61"/>
      <c r="G96" s="61"/>
    </row>
    <row r="97" spans="1:8" ht="9">
      <c r="A97" s="62" t="s">
        <v>42</v>
      </c>
      <c r="B97" s="56"/>
      <c r="C97" s="110" t="s">
        <v>43</v>
      </c>
      <c r="D97" s="57"/>
      <c r="E97" s="57"/>
      <c r="F97" s="57"/>
      <c r="G97" s="57"/>
      <c r="H97" s="68"/>
    </row>
    <row r="98" spans="1:8" ht="9.75" thickBot="1">
      <c r="A98" s="69"/>
      <c r="B98" s="69"/>
      <c r="C98" s="69"/>
      <c r="D98" s="69"/>
      <c r="E98" s="69"/>
      <c r="F98" s="69"/>
      <c r="G98" s="69"/>
      <c r="H98" s="68"/>
    </row>
    <row r="99" ht="9.75" thickTop="1"/>
  </sheetData>
  <sheetProtection password="AE99" sheet="1" selectLockedCells="1"/>
  <mergeCells count="6">
    <mergeCell ref="A42:A43"/>
    <mergeCell ref="A37:A38"/>
    <mergeCell ref="I35:I38"/>
    <mergeCell ref="A22:A23"/>
    <mergeCell ref="E22:E23"/>
    <mergeCell ref="F22:F23"/>
  </mergeCells>
  <printOptions/>
  <pageMargins left="0.7874015748031497" right="0.03937007874015748" top="0.1968503937007874" bottom="0.1968503937007874" header="0" footer="0.7086614173228347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Luna</dc:creator>
  <cp:keywords/>
  <dc:description/>
  <cp:lastModifiedBy>Roman Gabriel Gonzalez Guerrero</cp:lastModifiedBy>
  <cp:lastPrinted>2010-09-23T19:32:24Z</cp:lastPrinted>
  <dcterms:created xsi:type="dcterms:W3CDTF">2005-07-22T16:44:29Z</dcterms:created>
  <dcterms:modified xsi:type="dcterms:W3CDTF">2011-10-06T16:27:33Z</dcterms:modified>
  <cp:category/>
  <cp:version/>
  <cp:contentType/>
  <cp:contentStatus/>
</cp:coreProperties>
</file>